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6" sheetId="1" r:id="rId1"/>
  </sheets>
  <definedNames>
    <definedName name="_xlnm._FilterDatabase" localSheetId="0" hidden="1">'2016'!$A$2:$O$17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<sst xmlns="http://schemas.openxmlformats.org/spreadsheetml/2006/main" count="45" uniqueCount="39">
  <si>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2016年度新能源汽车推广应用补助资金清算审核车辆信息表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</si>
  <si>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</si>
  <si>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</si>
  <si>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</si>
  <si>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</si>
  <si>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</si>
  <si>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</si>
  <si>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</si>
  <si>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</si>
  <si>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</si>
  <si>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</si>
  <si>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</si>
  <si>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</si>
  <si>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</si>
  <si>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此次扣回预拨资金（万元）</t>
  </si>
  <si>
    <t>扣回相应预拨资金后剩余资金（万元）</t>
  </si>
  <si>
    <t>总计</t>
  </si>
  <si>
    <t>北京市</t>
  </si>
  <si>
    <t>合计</t>
  </si>
  <si>
    <t>北京新能源汽车股份有限公司</t>
  </si>
  <si>
    <t>小计</t>
  </si>
  <si>
    <t>BJ7001BPH1-BEV</t>
  </si>
  <si>
    <t>核减10辆，原因为：车辆注册登记信息有误</t>
  </si>
  <si>
    <t>BJ7001BPH2-BEV</t>
  </si>
  <si>
    <t/>
  </si>
  <si>
    <t>江苏省</t>
  </si>
  <si>
    <t>江苏陆地方舟新能源电动汽车有限公司</t>
  </si>
  <si>
    <t>RQ5022XXYEVH9</t>
  </si>
  <si>
    <t>核减31辆，原因为：车辆注册登记信息有误,现场核查不通过</t>
  </si>
  <si>
    <t>RQ6110YEVH4</t>
  </si>
  <si>
    <t>核减3辆，原因为：现场核查不通过</t>
  </si>
  <si>
    <t>RQ6830GEVH2</t>
  </si>
  <si>
    <t>核减15辆，原因为：车辆注册登记信息有误,现场核查不通过</t>
  </si>
  <si>
    <t>RQ6830YEVH11</t>
  </si>
  <si>
    <t>RQ6830YEVH8</t>
  </si>
  <si>
    <t>核减2辆，原因为：现场核查不通过</t>
  </si>
  <si>
    <t>四川省</t>
  </si>
  <si>
    <t>四川野马汽车股份有限公司</t>
  </si>
  <si>
    <t>SQJ6460BEV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</si>
</sst>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0"/>
    </font>
    <font>
      <sz val="10"/>
      <name val="宋体"/>
      <charset val="0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L17" sqref="L17"/>
    </sheetView>
  </sheetViews>
  <sheetFormatPr defaultColWidth="8.72727272727273" defaultRowHeight="14"/>
  <cols>
    <col min="3" max="3" width="17.7272727272727" customWidth="1"/>
    <col min="4" max="4" width="22.9090909090909" customWidth="1"/>
    <col min="5" max="10" width="15" customWidth="1"/>
    <col min="11" max="11" width="16.6363636363636" customWidth="1"/>
    <col min="12" max="12" width="20.7272727272727" customWidth="1"/>
    <col min="13" max="13" width="16.4545454545455" customWidth="1"/>
    <col min="14" max="14" width="14.7272727272727" customWidth="1"/>
    <col min="15" max="15" width="18" customWidth="1"/>
  </cols>
  <sheetData>
    <row r="1" ht="46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5" t="s">
        <v>13</v>
      </c>
      <c r="N2" s="5" t="s">
        <v>14</v>
      </c>
      <c r="O2" s="5" t="s">
        <v>15</v>
      </c>
    </row>
    <row r="3" ht="26" customHeight="1" spans="1:15">
      <c r="A3" s="3" t="s">
        <v>16</v>
      </c>
      <c r="B3" s="3"/>
      <c r="C3" s="3"/>
      <c r="D3" s="3"/>
      <c r="E3" s="4">
        <f>SUM(E4:E17)/3</f>
        <v>680</v>
      </c>
      <c r="F3" s="4"/>
      <c r="G3" s="4">
        <f>SUM(G4:G17)/3</f>
        <v>4015.3658</v>
      </c>
      <c r="H3" s="4">
        <f>SUM(H4:H17)/3</f>
        <v>616</v>
      </c>
      <c r="I3" s="4"/>
      <c r="J3" s="4">
        <f>SUM(J4:J17)/3</f>
        <v>2772</v>
      </c>
      <c r="K3" s="4">
        <f>SUM(K4:K16)/2</f>
        <v>2773</v>
      </c>
      <c r="L3" s="4"/>
      <c r="M3" s="4">
        <f>SUM(M4:M16)/2</f>
        <v>0</v>
      </c>
      <c r="N3" s="4">
        <f>SUM(N4:N16)/2</f>
        <v>0</v>
      </c>
      <c r="O3" s="4">
        <f>SUM(O4:O16)/2</f>
        <v>2773</v>
      </c>
    </row>
    <row r="4" ht="26" customHeight="1" spans="1:15">
      <c r="A4" s="3" t="s">
        <v>17</v>
      </c>
      <c r="B4" s="3" t="s">
        <v>18</v>
      </c>
      <c r="C4" s="3"/>
      <c r="D4" s="3"/>
      <c r="E4" s="4">
        <f>SUM(E5:E7)/2</f>
        <v>619</v>
      </c>
      <c r="F4" s="4"/>
      <c r="G4" s="4">
        <f>SUM(G5:G7)/2</f>
        <v>2785.5</v>
      </c>
      <c r="H4" s="4">
        <f>SUM(H5:H7)/2</f>
        <v>609</v>
      </c>
      <c r="I4" s="4"/>
      <c r="J4" s="4">
        <f>SUM(J5:J7)/2</f>
        <v>2740.5</v>
      </c>
      <c r="K4" s="4">
        <f>K5</f>
        <v>2741</v>
      </c>
      <c r="L4" s="4"/>
      <c r="M4" s="4">
        <f>M5</f>
        <v>0</v>
      </c>
      <c r="N4" s="4">
        <f>N5</f>
        <v>0</v>
      </c>
      <c r="O4" s="4">
        <f>O5</f>
        <v>2741</v>
      </c>
    </row>
    <row r="5" ht="26" customHeight="1" spans="1:15">
      <c r="A5" s="3"/>
      <c r="B5" s="3">
        <v>1</v>
      </c>
      <c r="C5" s="3" t="s">
        <v>19</v>
      </c>
      <c r="D5" s="3" t="s">
        <v>20</v>
      </c>
      <c r="E5" s="4">
        <f>SUM(E6:E7)</f>
        <v>619</v>
      </c>
      <c r="F5" s="4"/>
      <c r="G5" s="4">
        <f>SUM(G6:G7)</f>
        <v>2785.5</v>
      </c>
      <c r="H5" s="4">
        <f>SUM(H6:H7)</f>
        <v>609</v>
      </c>
      <c r="I5" s="4"/>
      <c r="J5" s="4">
        <f>SUM(J6:J7)</f>
        <v>2740.5</v>
      </c>
      <c r="K5" s="4">
        <f>ROUND(J5,0)</f>
        <v>2741</v>
      </c>
      <c r="L5" s="3"/>
      <c r="M5" s="6">
        <v>0</v>
      </c>
      <c r="N5" s="6">
        <v>0</v>
      </c>
      <c r="O5" s="6">
        <f>K5-N5</f>
        <v>2741</v>
      </c>
    </row>
    <row r="6" ht="26" customHeight="1" spans="1:15">
      <c r="A6" s="3"/>
      <c r="B6" s="3"/>
      <c r="C6" s="3"/>
      <c r="D6" s="3" t="s">
        <v>21</v>
      </c>
      <c r="E6" s="4">
        <v>605</v>
      </c>
      <c r="F6" s="4">
        <v>4.5</v>
      </c>
      <c r="G6" s="4">
        <f>E6*F6</f>
        <v>2722.5</v>
      </c>
      <c r="H6" s="4">
        <v>595</v>
      </c>
      <c r="I6" s="4">
        <v>4.5</v>
      </c>
      <c r="J6" s="4">
        <f>H6*I6</f>
        <v>2677.5</v>
      </c>
      <c r="K6" s="4"/>
      <c r="L6" s="7" t="s">
        <v>22</v>
      </c>
      <c r="M6" s="8"/>
      <c r="N6" s="8"/>
      <c r="O6" s="8"/>
    </row>
    <row r="7" ht="26" customHeight="1" spans="1:15">
      <c r="A7" s="3"/>
      <c r="B7" s="3"/>
      <c r="C7" s="3"/>
      <c r="D7" s="3" t="s">
        <v>23</v>
      </c>
      <c r="E7" s="4">
        <v>14</v>
      </c>
      <c r="F7" s="4">
        <v>4.5</v>
      </c>
      <c r="G7" s="4">
        <f>E7*F7</f>
        <v>63</v>
      </c>
      <c r="H7" s="4">
        <v>14</v>
      </c>
      <c r="I7" s="4">
        <v>4.5</v>
      </c>
      <c r="J7" s="4">
        <f>H7*I7</f>
        <v>63</v>
      </c>
      <c r="K7" s="4"/>
      <c r="L7" s="7" t="s">
        <v>24</v>
      </c>
      <c r="M7" s="8"/>
      <c r="N7" s="8"/>
      <c r="O7" s="8"/>
    </row>
    <row r="8" ht="26" customHeight="1" spans="1:15">
      <c r="A8" s="3" t="s">
        <v>25</v>
      </c>
      <c r="B8" s="3" t="s">
        <v>18</v>
      </c>
      <c r="C8" s="3"/>
      <c r="D8" s="3"/>
      <c r="E8" s="4">
        <f>SUM(E9:E14)/2</f>
        <v>54</v>
      </c>
      <c r="F8" s="4"/>
      <c r="G8" s="4">
        <f>SUM(G9:G14)/2</f>
        <v>1198.3658</v>
      </c>
      <c r="H8" s="4">
        <f>SUM(H9:H14)/2</f>
        <v>0</v>
      </c>
      <c r="I8" s="4"/>
      <c r="J8" s="4">
        <f>SUM(J9:J14)/2</f>
        <v>0</v>
      </c>
      <c r="K8" s="4">
        <f>K9</f>
        <v>0</v>
      </c>
      <c r="L8" s="9"/>
      <c r="M8" s="4">
        <f>M9</f>
        <v>0</v>
      </c>
      <c r="N8" s="4">
        <f>N9</f>
        <v>0</v>
      </c>
      <c r="O8" s="4">
        <f>O9</f>
        <v>0</v>
      </c>
    </row>
    <row r="9" ht="26" customHeight="1" spans="1:15">
      <c r="A9" s="3"/>
      <c r="B9" s="3">
        <v>1</v>
      </c>
      <c r="C9" s="3" t="s">
        <v>26</v>
      </c>
      <c r="D9" s="3" t="s">
        <v>20</v>
      </c>
      <c r="E9" s="4">
        <f>SUM(E10:E14)</f>
        <v>54</v>
      </c>
      <c r="F9" s="4"/>
      <c r="G9" s="4">
        <f>SUM(G10:G14)</f>
        <v>1198.3658</v>
      </c>
      <c r="H9" s="4">
        <f>SUM(H10:H14)</f>
        <v>0</v>
      </c>
      <c r="I9" s="4"/>
      <c r="J9" s="4">
        <f>SUM(J10:J14)</f>
        <v>0</v>
      </c>
      <c r="K9" s="4">
        <f>ROUND(J9,0)</f>
        <v>0</v>
      </c>
      <c r="L9" s="7"/>
      <c r="M9" s="6">
        <v>0</v>
      </c>
      <c r="N9" s="6">
        <v>0</v>
      </c>
      <c r="O9" s="6">
        <f>K9-N9</f>
        <v>0</v>
      </c>
    </row>
    <row r="10" ht="26" customHeight="1" spans="1:15">
      <c r="A10" s="3"/>
      <c r="B10" s="3"/>
      <c r="C10" s="3"/>
      <c r="D10" s="3" t="s">
        <v>27</v>
      </c>
      <c r="E10" s="4">
        <v>31</v>
      </c>
      <c r="F10" s="4">
        <v>8.0118</v>
      </c>
      <c r="G10" s="4">
        <f>E10*F10</f>
        <v>248.3658</v>
      </c>
      <c r="H10" s="4">
        <v>0</v>
      </c>
      <c r="I10" s="4">
        <v>0</v>
      </c>
      <c r="J10" s="4">
        <f>H10*I10</f>
        <v>0</v>
      </c>
      <c r="K10" s="4"/>
      <c r="L10" s="7" t="s">
        <v>28</v>
      </c>
      <c r="M10" s="8"/>
      <c r="N10" s="8"/>
      <c r="O10" s="8"/>
    </row>
    <row r="11" ht="26" customHeight="1" spans="1:15">
      <c r="A11" s="3"/>
      <c r="B11" s="3"/>
      <c r="C11" s="3"/>
      <c r="D11" s="3" t="s">
        <v>29</v>
      </c>
      <c r="E11" s="4">
        <v>3</v>
      </c>
      <c r="F11" s="4">
        <v>50</v>
      </c>
      <c r="G11" s="4">
        <f>E11*F11</f>
        <v>150</v>
      </c>
      <c r="H11" s="4">
        <v>0</v>
      </c>
      <c r="I11" s="4">
        <v>0</v>
      </c>
      <c r="J11" s="4">
        <f>H11*I11</f>
        <v>0</v>
      </c>
      <c r="K11" s="4"/>
      <c r="L11" s="7" t="s">
        <v>30</v>
      </c>
      <c r="M11" s="8"/>
      <c r="N11" s="8"/>
      <c r="O11" s="8"/>
    </row>
    <row r="12" ht="26" customHeight="1" spans="1:15">
      <c r="A12" s="3"/>
      <c r="B12" s="3"/>
      <c r="C12" s="3"/>
      <c r="D12" s="3" t="s">
        <v>31</v>
      </c>
      <c r="E12" s="4">
        <v>15</v>
      </c>
      <c r="F12" s="4">
        <v>40</v>
      </c>
      <c r="G12" s="4">
        <f>E12*F12</f>
        <v>600</v>
      </c>
      <c r="H12" s="4">
        <v>0</v>
      </c>
      <c r="I12" s="4">
        <v>0</v>
      </c>
      <c r="J12" s="4">
        <f>H12*I12</f>
        <v>0</v>
      </c>
      <c r="K12" s="4"/>
      <c r="L12" s="7" t="s">
        <v>32</v>
      </c>
      <c r="M12" s="8"/>
      <c r="N12" s="8"/>
      <c r="O12" s="8"/>
    </row>
    <row r="13" ht="26" customHeight="1" spans="1:15">
      <c r="A13" s="3"/>
      <c r="B13" s="3"/>
      <c r="C13" s="3"/>
      <c r="D13" s="3" t="s">
        <v>33</v>
      </c>
      <c r="E13" s="4">
        <v>3</v>
      </c>
      <c r="F13" s="4">
        <v>40</v>
      </c>
      <c r="G13" s="4">
        <f>E13*F13</f>
        <v>120</v>
      </c>
      <c r="H13" s="4">
        <v>0</v>
      </c>
      <c r="I13" s="4">
        <v>0</v>
      </c>
      <c r="J13" s="4">
        <f>H13*I13</f>
        <v>0</v>
      </c>
      <c r="K13" s="4"/>
      <c r="L13" s="7" t="s">
        <v>30</v>
      </c>
      <c r="M13" s="8"/>
      <c r="N13" s="8"/>
      <c r="O13" s="8"/>
    </row>
    <row r="14" ht="26" customHeight="1" spans="1:15">
      <c r="A14" s="3"/>
      <c r="B14" s="3"/>
      <c r="C14" s="3"/>
      <c r="D14" s="3" t="s">
        <v>34</v>
      </c>
      <c r="E14" s="4">
        <v>2</v>
      </c>
      <c r="F14" s="4">
        <v>40</v>
      </c>
      <c r="G14" s="4">
        <f>E14*F14</f>
        <v>80</v>
      </c>
      <c r="H14" s="4">
        <v>0</v>
      </c>
      <c r="I14" s="4">
        <v>0</v>
      </c>
      <c r="J14" s="4">
        <f>H14*I14</f>
        <v>0</v>
      </c>
      <c r="K14" s="4"/>
      <c r="L14" s="7" t="s">
        <v>35</v>
      </c>
      <c r="M14" s="8"/>
      <c r="N14" s="8"/>
      <c r="O14" s="8"/>
    </row>
    <row r="15" ht="26" customHeight="1" spans="1:15">
      <c r="A15" s="3" t="s">
        <v>36</v>
      </c>
      <c r="B15" s="3" t="s">
        <v>18</v>
      </c>
      <c r="C15" s="3"/>
      <c r="D15" s="3"/>
      <c r="E15" s="4">
        <f>SUM(E16:E17)/2</f>
        <v>7</v>
      </c>
      <c r="F15" s="4"/>
      <c r="G15" s="4">
        <f>SUM(G16:G17)/2</f>
        <v>31.5</v>
      </c>
      <c r="H15" s="4">
        <f>SUM(H16:H17)/2</f>
        <v>7</v>
      </c>
      <c r="I15" s="4"/>
      <c r="J15" s="4">
        <f>SUM(J16:J17)/2</f>
        <v>31.5</v>
      </c>
      <c r="K15" s="4">
        <f>K16</f>
        <v>32</v>
      </c>
      <c r="L15" s="9"/>
      <c r="M15" s="4">
        <f>M16</f>
        <v>0</v>
      </c>
      <c r="N15" s="4">
        <f>N16</f>
        <v>0</v>
      </c>
      <c r="O15" s="4">
        <f>O16</f>
        <v>32</v>
      </c>
    </row>
    <row r="16" ht="26" customHeight="1" spans="1:15">
      <c r="A16" s="3"/>
      <c r="B16" s="3">
        <v>1</v>
      </c>
      <c r="C16" s="3" t="s">
        <v>37</v>
      </c>
      <c r="D16" s="3" t="s">
        <v>20</v>
      </c>
      <c r="E16" s="4">
        <f>SUM(E17)</f>
        <v>7</v>
      </c>
      <c r="F16" s="4"/>
      <c r="G16" s="4">
        <f>SUM(G17)</f>
        <v>31.5</v>
      </c>
      <c r="H16" s="4">
        <f>SUM(H17)</f>
        <v>7</v>
      </c>
      <c r="I16" s="4"/>
      <c r="J16" s="4">
        <f>SUM(J17)</f>
        <v>31.5</v>
      </c>
      <c r="K16" s="4">
        <f>ROUND(J16,0)</f>
        <v>32</v>
      </c>
      <c r="L16" s="7"/>
      <c r="M16" s="6">
        <v>0</v>
      </c>
      <c r="N16" s="6">
        <v>0</v>
      </c>
      <c r="O16" s="6">
        <f>K16-N16</f>
        <v>32</v>
      </c>
    </row>
    <row r="17" ht="26" customHeight="1" spans="1:15">
      <c r="A17" s="3"/>
      <c r="B17" s="3"/>
      <c r="C17" s="3"/>
      <c r="D17" s="3" t="s">
        <v>38</v>
      </c>
      <c r="E17" s="4">
        <v>7</v>
      </c>
      <c r="F17" s="4">
        <v>4.5</v>
      </c>
      <c r="G17" s="4">
        <f>E17*F17</f>
        <v>31.5</v>
      </c>
      <c r="H17" s="4">
        <v>7</v>
      </c>
      <c r="I17" s="4">
        <v>4.5</v>
      </c>
      <c r="J17" s="4">
        <f>H17*I17</f>
        <v>31.5</v>
      </c>
      <c r="K17" s="4"/>
      <c r="L17" s="7" t="s">
        <v>24</v>
      </c>
      <c r="M17" s="8"/>
      <c r="N17" s="8"/>
      <c r="O17" s="8"/>
    </row>
  </sheetData>
  <autoFilter xmlns:etc="http://www.wps.cn/officeDocument/2017/etCustomData" ref="A2:O17" etc:filterBottomFollowUsedRange="0">
    <extLst/>
  </autoFilter>
  <mergeCells count="14">
    <mergeCell ref="A1:O1"/>
    <mergeCell ref="A3:D3"/>
    <mergeCell ref="B4:D4"/>
    <mergeCell ref="B8:D8"/>
    <mergeCell ref="B15:D15"/>
    <mergeCell ref="A4:A7"/>
    <mergeCell ref="A8:A14"/>
    <mergeCell ref="A15:A17"/>
    <mergeCell ref="B5:B7"/>
    <mergeCell ref="B9:B14"/>
    <mergeCell ref="B16:B17"/>
    <mergeCell ref="C5:C7"/>
    <mergeCell ref="C9:C14"/>
    <mergeCell ref="C16:C17"/>
  </mergeCells>
  <pageMargins left="0.75" right="0.75" top="1" bottom="1" header="0.5" footer="0.5"/>
  <headerFooter/>
  <ignoredErrors>
    <ignoredError sqref="K3:O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2025-02-15T11:45:00Z</dcterms:created>
  <dcterms:modified xsi:type="dcterms:W3CDTF">2025-02-20T07:34:17Z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EDD3211D37AF465F9DBCB4C265018EC9_11</vt:lpwstr>
  </property>
  <property fmtid="{D5CDD505-2E9C-101B-9397-08002B2CF9AE}" pid="3" name="KSOProductBuildVer">
    <vt:lpwstr>2052-12.1.0.19770</vt:lpwstr>
  </property>
</Properties>
</file>